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8" yWindow="-108" windowWidth="23256" windowHeight="12576"/>
  </bookViews>
  <sheets>
    <sheet name="Třebíč" sheetId="2" r:id="rId1"/>
    <sheet name="Okna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" l="1"/>
  <c r="I10" i="3"/>
  <c r="H13" i="3"/>
  <c r="I13" i="3" s="1"/>
  <c r="D22" i="3"/>
  <c r="H10" i="3"/>
  <c r="H11" i="3"/>
  <c r="I11" i="3" s="1"/>
  <c r="H12" i="3"/>
  <c r="I12" i="3" s="1"/>
  <c r="H14" i="3"/>
  <c r="I14" i="3" s="1"/>
  <c r="H15" i="3"/>
  <c r="I15" i="3" s="1"/>
  <c r="I9" i="3" l="1"/>
  <c r="I22" i="3" s="1"/>
  <c r="Q58" i="2" l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Q22" i="2"/>
  <c r="Q41" i="2"/>
  <c r="Q38" i="2"/>
  <c r="Q55" i="2"/>
  <c r="Q53" i="2"/>
  <c r="Q48" i="2"/>
  <c r="Q28" i="2"/>
  <c r="Q19" i="2"/>
  <c r="Q15" i="2"/>
  <c r="Q8" i="2"/>
  <c r="J8" i="2" l="1"/>
  <c r="K8" i="2" l="1"/>
  <c r="K63" i="2" s="1"/>
  <c r="K65" i="2" s="1"/>
  <c r="J61" i="2"/>
</calcChain>
</file>

<file path=xl/comments1.xml><?xml version="1.0" encoding="utf-8"?>
<comments xmlns="http://schemas.openxmlformats.org/spreadsheetml/2006/main">
  <authors>
    <author>Autor</author>
  </authors>
  <commentList>
    <comment ref="O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  <comment ref="O4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</commentList>
</comments>
</file>

<file path=xl/sharedStrings.xml><?xml version="1.0" encoding="utf-8"?>
<sst xmlns="http://schemas.openxmlformats.org/spreadsheetml/2006/main" count="184" uniqueCount="77">
  <si>
    <t>Příloha č. 1 - Specifikace úkonů</t>
  </si>
  <si>
    <t>úkon</t>
  </si>
  <si>
    <t>četnost</t>
  </si>
  <si>
    <t>počet MJ</t>
  </si>
  <si>
    <t>prostory</t>
  </si>
  <si>
    <t>mytí podlahových krytin</t>
  </si>
  <si>
    <t>vysypávání odpadkových košů, výměna PE sáčků</t>
  </si>
  <si>
    <t>stírání prachu ze všech předmětů a ploch běžně dosažitelných</t>
  </si>
  <si>
    <t>denně</t>
  </si>
  <si>
    <t>mytí a dezinfekce toaletních mís, splachovadel a pisoárů</t>
  </si>
  <si>
    <t>SOCIÁLNÍ ZAŘÍZENÍ</t>
  </si>
  <si>
    <t>1x týdně</t>
  </si>
  <si>
    <t>čištění skvrn kolem klik u dveří a madel nábytku</t>
  </si>
  <si>
    <t>odstranění otisků a skvrn ze sklel a zrcadel</t>
  </si>
  <si>
    <t>otírání prachu ze všech předmětů, ke kterým je obtížný přístup</t>
  </si>
  <si>
    <t>vysávání koberců</t>
  </si>
  <si>
    <t xml:space="preserve">mytí a dezinfekce zábradlí </t>
  </si>
  <si>
    <t>mytí oken</t>
  </si>
  <si>
    <t>čištění žaluzií</t>
  </si>
  <si>
    <t>čištění radiátorů</t>
  </si>
  <si>
    <t>čištění světel</t>
  </si>
  <si>
    <t>MJ</t>
  </si>
  <si>
    <t>m2</t>
  </si>
  <si>
    <t>místnost</t>
  </si>
  <si>
    <t>ks</t>
  </si>
  <si>
    <t>otření všech klik dveří, madel včetně dezinfekce</t>
  </si>
  <si>
    <t>čištění zrcadel</t>
  </si>
  <si>
    <t xml:space="preserve">mytí umyvadel </t>
  </si>
  <si>
    <t>stírání prachu na telefonech, stolních svítidel, vypínačů</t>
  </si>
  <si>
    <t>ČINNOST</t>
  </si>
  <si>
    <t>čištění koberců (vysávání a následné čištění extrakční metodou)</t>
  </si>
  <si>
    <t>vyklepávání a vysávání rohoží</t>
  </si>
  <si>
    <t>čištění čalouněného sedacího nábytku</t>
  </si>
  <si>
    <t xml:space="preserve">otření omyvatelných ploch sedacího nábytku </t>
  </si>
  <si>
    <t>mytí a dezinfekce obkladů sprch, šaten a WC</t>
  </si>
  <si>
    <t xml:space="preserve">PRANÍ </t>
  </si>
  <si>
    <t>Praní textilních ručníků a utěrek</t>
  </si>
  <si>
    <t>1x měsíčně</t>
  </si>
  <si>
    <t>období</t>
  </si>
  <si>
    <t>četnost 
za rok</t>
  </si>
  <si>
    <t>VÝPOČET ČETNOSTI</t>
  </si>
  <si>
    <t xml:space="preserve">Generální úklid archívu </t>
  </si>
  <si>
    <r>
      <t xml:space="preserve">1x ročně
</t>
    </r>
    <r>
      <rPr>
        <sz val="8"/>
        <rFont val="Calibri"/>
        <family val="2"/>
        <charset val="238"/>
        <scheme val="minor"/>
      </rPr>
      <t>(v rozsahu generálního úklidu)</t>
    </r>
  </si>
  <si>
    <t>CENA ZA ROK</t>
  </si>
  <si>
    <t>CENA ZA MĚSÍC</t>
  </si>
  <si>
    <t>cena MJ 
bez DPH</t>
  </si>
  <si>
    <t>cena za rok
(bez DPH)</t>
  </si>
  <si>
    <t>cena za měsíc
(bez DPH)</t>
  </si>
  <si>
    <t>Uvedené ceny jsou bez DPH</t>
  </si>
  <si>
    <t>NABÍDKOVÁ CENA ZA 48 MĚSÍCŮ (4 ROKY)</t>
  </si>
  <si>
    <t>Období
1.1. - 30.6.</t>
  </si>
  <si>
    <t>Období
1.7.-20.8.</t>
  </si>
  <si>
    <t>Období
21.8.-31.12.</t>
  </si>
  <si>
    <t>mytí a dezinfekce pracovní desky a dřezu v kuchyňkách</t>
  </si>
  <si>
    <t>m</t>
  </si>
  <si>
    <t>počet oken</t>
  </si>
  <si>
    <t>Plastová nebo Eurookna</t>
  </si>
  <si>
    <t>OKNA</t>
  </si>
  <si>
    <t>x</t>
  </si>
  <si>
    <t>Poznámka</t>
  </si>
  <si>
    <t>Celkem</t>
  </si>
  <si>
    <t>rozměr okna
včetně rámu 
v metrech
(š x v)</t>
  </si>
  <si>
    <t>zdvojená
(šroubovaná) 
či špaletová</t>
  </si>
  <si>
    <r>
      <rPr>
        <b/>
        <sz val="11"/>
        <color theme="1"/>
        <rFont val="Calibri"/>
        <family val="2"/>
        <charset val="238"/>
        <scheme val="minor"/>
      </rPr>
      <t>1 a 2 NP</t>
    </r>
    <r>
      <rPr>
        <sz val="11"/>
        <color theme="1"/>
        <rFont val="Calibri"/>
        <family val="2"/>
        <scheme val="minor"/>
      </rPr>
      <t xml:space="preserve">
CHODBY, VÝTAHY, KANCELÁŘE, SCHODIŠTĚ, MÍSTNOSTI, KUCHYŇKY, TECHNICKÉ ZÁZEMÍ</t>
    </r>
  </si>
  <si>
    <r>
      <rPr>
        <b/>
        <sz val="11"/>
        <rFont val="Calibri"/>
        <family val="2"/>
        <charset val="238"/>
        <scheme val="minor"/>
      </rPr>
      <t xml:space="preserve">3 NP </t>
    </r>
    <r>
      <rPr>
        <sz val="11"/>
        <rFont val="Calibri"/>
        <family val="2"/>
        <charset val="238"/>
        <scheme val="minor"/>
      </rPr>
      <t xml:space="preserve">
CHODBY, KANCELÁŘE, SCHODIŠTĚ, MÍSTNOSTI, TECHNICKÉ ZÁZEMÍ</t>
    </r>
  </si>
  <si>
    <t>Část 2 – Úklidové služby v prostorech PPP a SPC Třebíč</t>
  </si>
  <si>
    <t>2x týdně</t>
  </si>
  <si>
    <t>1 a 2 a 3 NP</t>
  </si>
  <si>
    <t>Celkem m2</t>
  </si>
  <si>
    <t>střešní</t>
  </si>
  <si>
    <t xml:space="preserve">čištění čalounění sedacího nábytku </t>
  </si>
  <si>
    <t>stírání, poliček, mýdelníků a madel (madla včetně dezinfekce)</t>
  </si>
  <si>
    <t>doplňování toaletních potřeb dle potřeby - toaletní papír, papírové ručníky, tekuté náplně do mýdelníků, výměna PE sáčků a hygienických sáčků</t>
  </si>
  <si>
    <t xml:space="preserve">Úklidové služby v prostorech PPP a SPC Vysočina </t>
  </si>
  <si>
    <t>mytí a čištění prosklených dveří</t>
  </si>
  <si>
    <t>0,41 x 2,38</t>
  </si>
  <si>
    <t>0,44 x 2,38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</si>
</sst>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87BE62"/>
        <bgColor indexed="64"/>
      </patternFill>
    </fill>
    <fill>
      <patternFill patternType="solid">
        <fgColor rgb="FF6A8ED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8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0" fillId="0" borderId="7" xfId="0" applyNumberFormat="1" applyBorder="1"/>
    <xf numFmtId="0" fontId="0" fillId="7" borderId="4" xfId="0" applyFill="1" applyBorder="1" applyAlignment="1">
      <alignment wrapText="1"/>
    </xf>
    <xf numFmtId="0" fontId="0" fillId="7" borderId="18" xfId="0" applyFill="1" applyBorder="1" applyAlignment="1">
      <alignment wrapText="1"/>
    </xf>
    <xf numFmtId="0" fontId="0" fillId="7" borderId="18" xfId="0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1" xfId="0" applyFont="1" applyBorder="1" applyAlignment="1">
      <alignment wrapText="1"/>
    </xf>
    <xf numFmtId="0" fontId="6" fillId="0" borderId="12" xfId="0" applyFont="1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 wrapText="1"/>
    </xf>
    <xf numFmtId="0" fontId="0" fillId="0" borderId="23" xfId="0" applyBorder="1" applyAlignment="1">
      <alignment horizontal="center"/>
    </xf>
    <xf numFmtId="0" fontId="6" fillId="0" borderId="14" xfId="0" applyFont="1" applyBorder="1" applyAlignment="1">
      <alignment wrapText="1"/>
    </xf>
    <xf numFmtId="0" fontId="0" fillId="7" borderId="18" xfId="0" applyFill="1" applyBorder="1" applyAlignment="1">
      <alignment horizontal="center"/>
    </xf>
    <xf numFmtId="0" fontId="0" fillId="9" borderId="18" xfId="0" applyFill="1" applyBorder="1" applyAlignment="1">
      <alignment wrapText="1"/>
    </xf>
    <xf numFmtId="0" fontId="0" fillId="10" borderId="25" xfId="0" applyFill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0" fillId="0" borderId="15" xfId="0" applyFill="1" applyBorder="1" applyAlignment="1">
      <alignment horizontal="center"/>
    </xf>
    <xf numFmtId="0" fontId="5" fillId="0" borderId="0" xfId="0" applyFont="1" applyAlignment="1">
      <alignment horizontal="center"/>
    </xf>
    <xf numFmtId="44" fontId="0" fillId="0" borderId="7" xfId="0" applyNumberFormat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9" xfId="0" applyNumberFormat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44" fontId="0" fillId="0" borderId="21" xfId="0" applyNumberFormat="1" applyBorder="1" applyAlignment="1">
      <alignment horizontal="center"/>
    </xf>
    <xf numFmtId="44" fontId="0" fillId="0" borderId="15" xfId="0" applyNumberFormat="1" applyBorder="1" applyAlignment="1">
      <alignment horizontal="center"/>
    </xf>
    <xf numFmtId="44" fontId="0" fillId="0" borderId="23" xfId="0" applyNumberFormat="1" applyBorder="1" applyAlignment="1">
      <alignment horizontal="center"/>
    </xf>
    <xf numFmtId="44" fontId="0" fillId="0" borderId="0" xfId="0" applyNumberFormat="1"/>
    <xf numFmtId="44" fontId="0" fillId="0" borderId="10" xfId="0" applyNumberFormat="1" applyBorder="1" applyAlignment="1">
      <alignment horizontal="center"/>
    </xf>
    <xf numFmtId="44" fontId="0" fillId="0" borderId="13" xfId="0" applyNumberFormat="1" applyBorder="1" applyAlignment="1">
      <alignment horizontal="center"/>
    </xf>
    <xf numFmtId="44" fontId="0" fillId="0" borderId="22" xfId="0" applyNumberFormat="1" applyBorder="1" applyAlignment="1">
      <alignment horizontal="center"/>
    </xf>
    <xf numFmtId="44" fontId="0" fillId="0" borderId="16" xfId="0" applyNumberFormat="1" applyBorder="1" applyAlignment="1">
      <alignment horizontal="center"/>
    </xf>
    <xf numFmtId="44" fontId="0" fillId="0" borderId="24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11" borderId="18" xfId="0" applyFill="1" applyBorder="1" applyAlignment="1">
      <alignment horizontal="center" wrapText="1"/>
    </xf>
    <xf numFmtId="0" fontId="5" fillId="11" borderId="16" xfId="0" applyFont="1" applyFill="1" applyBorder="1" applyAlignment="1">
      <alignment horizontal="center" wrapText="1"/>
    </xf>
    <xf numFmtId="0" fontId="0" fillId="7" borderId="33" xfId="0" applyFill="1" applyBorder="1" applyAlignment="1">
      <alignment horizontal="center"/>
    </xf>
    <xf numFmtId="0" fontId="5" fillId="9" borderId="4" xfId="0" applyFont="1" applyFill="1" applyBorder="1"/>
    <xf numFmtId="0" fontId="0" fillId="12" borderId="14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5" fillId="12" borderId="16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/>
    </xf>
    <xf numFmtId="44" fontId="0" fillId="0" borderId="18" xfId="0" applyNumberFormat="1" applyBorder="1" applyAlignment="1">
      <alignment horizontal="center"/>
    </xf>
    <xf numFmtId="44" fontId="0" fillId="0" borderId="0" xfId="0" applyNumberFormat="1" applyBorder="1"/>
    <xf numFmtId="44" fontId="5" fillId="3" borderId="25" xfId="0" applyNumberFormat="1" applyFont="1" applyFill="1" applyBorder="1"/>
    <xf numFmtId="44" fontId="2" fillId="3" borderId="25" xfId="0" applyNumberFormat="1" applyFont="1" applyFill="1" applyBorder="1" applyAlignment="1">
      <alignment horizontal="center"/>
    </xf>
    <xf numFmtId="44" fontId="0" fillId="7" borderId="18" xfId="0" applyNumberFormat="1" applyFill="1" applyBorder="1" applyAlignment="1">
      <alignment horizontal="center" wrapText="1"/>
    </xf>
    <xf numFmtId="44" fontId="0" fillId="7" borderId="19" xfId="0" applyNumberFormat="1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0" fontId="5" fillId="11" borderId="4" xfId="0" applyFont="1" applyFill="1" applyBorder="1" applyAlignment="1">
      <alignment horizontal="center" wrapText="1"/>
    </xf>
    <xf numFmtId="0" fontId="5" fillId="11" borderId="18" xfId="0" applyFont="1" applyFill="1" applyBorder="1" applyAlignment="1">
      <alignment horizontal="center" wrapText="1"/>
    </xf>
    <xf numFmtId="0" fontId="5" fillId="11" borderId="19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35" xfId="0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wrapText="1"/>
    </xf>
    <xf numFmtId="0" fontId="0" fillId="12" borderId="35" xfId="0" applyFill="1" applyBorder="1" applyAlignment="1">
      <alignment horizontal="right"/>
    </xf>
    <xf numFmtId="0" fontId="0" fillId="12" borderId="37" xfId="0" applyFill="1" applyBorder="1" applyAlignment="1">
      <alignment horizontal="center"/>
    </xf>
    <xf numFmtId="0" fontId="0" fillId="12" borderId="8" xfId="0" applyFill="1" applyBorder="1" applyAlignment="1">
      <alignment horizontal="left"/>
    </xf>
    <xf numFmtId="0" fontId="0" fillId="12" borderId="36" xfId="0" applyFill="1" applyBorder="1" applyAlignment="1">
      <alignment horizontal="right"/>
    </xf>
    <xf numFmtId="0" fontId="0" fillId="12" borderId="38" xfId="0" applyFill="1" applyBorder="1" applyAlignment="1">
      <alignment horizontal="center"/>
    </xf>
    <xf numFmtId="0" fontId="0" fillId="12" borderId="11" xfId="0" applyFill="1" applyBorder="1" applyAlignment="1">
      <alignment horizontal="left"/>
    </xf>
    <xf numFmtId="0" fontId="0" fillId="7" borderId="39" xfId="0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12" borderId="34" xfId="0" applyFill="1" applyBorder="1" applyAlignment="1">
      <alignment horizontal="right"/>
    </xf>
    <xf numFmtId="0" fontId="0" fillId="12" borderId="40" xfId="0" applyFill="1" applyBorder="1" applyAlignment="1">
      <alignment horizontal="center"/>
    </xf>
    <xf numFmtId="0" fontId="0" fillId="12" borderId="5" xfId="0" applyFill="1" applyBorder="1" applyAlignment="1">
      <alignment horizontal="left"/>
    </xf>
    <xf numFmtId="0" fontId="0" fillId="0" borderId="34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43" xfId="0" applyBorder="1" applyAlignment="1">
      <alignment wrapText="1"/>
    </xf>
    <xf numFmtId="0" fontId="0" fillId="7" borderId="33" xfId="0" applyFill="1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5" fillId="11" borderId="18" xfId="0" applyFont="1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2" fontId="0" fillId="0" borderId="9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5" fillId="11" borderId="0" xfId="0" applyFont="1" applyFill="1"/>
    <xf numFmtId="0" fontId="5" fillId="11" borderId="0" xfId="0" applyFont="1" applyFill="1" applyAlignment="1">
      <alignment horizontal="center"/>
    </xf>
    <xf numFmtId="2" fontId="5" fillId="11" borderId="0" xfId="0" applyNumberFormat="1" applyFont="1" applyFill="1" applyAlignment="1">
      <alignment horizontal="center"/>
    </xf>
    <xf numFmtId="0" fontId="6" fillId="7" borderId="39" xfId="0" applyFont="1" applyFill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5" fillId="7" borderId="18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13" borderId="21" xfId="0" applyFill="1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0" fillId="13" borderId="15" xfId="0" applyFill="1" applyBorder="1" applyAlignment="1">
      <alignment horizontal="center"/>
    </xf>
    <xf numFmtId="0" fontId="0" fillId="6" borderId="1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/>
    </xf>
    <xf numFmtId="0" fontId="0" fillId="6" borderId="3" xfId="0" applyFill="1" applyBorder="1" applyAlignment="1">
      <alignment horizontal="center" vertical="center" textRotation="90"/>
    </xf>
    <xf numFmtId="0" fontId="0" fillId="3" borderId="4" xfId="0" applyFill="1" applyBorder="1" applyAlignment="1">
      <alignment horizontal="left" wrapText="1"/>
    </xf>
    <xf numFmtId="0" fontId="0" fillId="3" borderId="18" xfId="0" applyFill="1" applyBorder="1" applyAlignment="1">
      <alignment horizontal="left" wrapText="1"/>
    </xf>
    <xf numFmtId="0" fontId="5" fillId="3" borderId="4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0" fontId="0" fillId="2" borderId="1" xfId="0" applyFill="1" applyBorder="1" applyAlignment="1">
      <alignment horizontal="center" vertical="center" textRotation="90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 textRotation="90"/>
    </xf>
    <xf numFmtId="0" fontId="0" fillId="5" borderId="1" xfId="0" applyFill="1" applyBorder="1" applyAlignment="1">
      <alignment horizontal="center" vertical="center" textRotation="90"/>
    </xf>
    <xf numFmtId="0" fontId="0" fillId="5" borderId="2" xfId="0" applyFill="1" applyBorder="1" applyAlignment="1">
      <alignment horizontal="center" vertical="center" textRotation="90"/>
    </xf>
    <xf numFmtId="0" fontId="0" fillId="5" borderId="3" xfId="0" applyFill="1" applyBorder="1" applyAlignment="1">
      <alignment horizontal="center" vertical="center" textRotation="90"/>
    </xf>
    <xf numFmtId="0" fontId="0" fillId="9" borderId="1" xfId="0" applyFill="1" applyBorder="1" applyAlignment="1">
      <alignment horizontal="center" vertical="center" textRotation="90"/>
    </xf>
    <xf numFmtId="0" fontId="0" fillId="9" borderId="2" xfId="0" applyFill="1" applyBorder="1" applyAlignment="1">
      <alignment horizontal="center" vertical="center" textRotation="90"/>
    </xf>
    <xf numFmtId="0" fontId="0" fillId="9" borderId="3" xfId="0" applyFill="1" applyBorder="1" applyAlignment="1">
      <alignment horizontal="center" vertical="center" textRotation="90"/>
    </xf>
    <xf numFmtId="0" fontId="0" fillId="11" borderId="4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12" borderId="32" xfId="0" applyFill="1" applyBorder="1" applyAlignment="1">
      <alignment horizontal="center" vertical="center"/>
    </xf>
    <xf numFmtId="0" fontId="0" fillId="12" borderId="26" xfId="0" applyFill="1" applyBorder="1" applyAlignment="1">
      <alignment horizontal="center" vertical="center"/>
    </xf>
    <xf numFmtId="0" fontId="0" fillId="12" borderId="29" xfId="0" applyFill="1" applyBorder="1" applyAlignment="1">
      <alignment horizontal="center" vertical="center"/>
    </xf>
    <xf numFmtId="0" fontId="0" fillId="12" borderId="23" xfId="0" applyFill="1" applyBorder="1" applyAlignment="1">
      <alignment horizontal="center" vertical="center"/>
    </xf>
    <xf numFmtId="0" fontId="0" fillId="12" borderId="27" xfId="0" applyFill="1" applyBorder="1" applyAlignment="1">
      <alignment horizontal="center" vertical="center"/>
    </xf>
    <xf numFmtId="0" fontId="0" fillId="12" borderId="30" xfId="0" applyFill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28" xfId="0" applyFont="1" applyFill="1" applyBorder="1" applyAlignment="1">
      <alignment horizontal="center" vertical="center"/>
    </xf>
    <xf numFmtId="0" fontId="5" fillId="12" borderId="3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textRotation="90" wrapText="1"/>
    </xf>
    <xf numFmtId="0" fontId="0" fillId="5" borderId="3" xfId="0" applyFill="1" applyBorder="1" applyAlignment="1">
      <alignment horizontal="center" vertical="center" textRotation="90" wrapText="1"/>
    </xf>
    <xf numFmtId="0" fontId="5" fillId="11" borderId="4" xfId="0" applyFont="1" applyFill="1" applyBorder="1" applyAlignment="1">
      <alignment horizontal="center" wrapText="1"/>
    </xf>
    <xf numFmtId="0" fontId="5" fillId="11" borderId="18" xfId="0" applyFont="1" applyFill="1" applyBorder="1" applyAlignment="1">
      <alignment horizontal="center" wrapText="1"/>
    </xf>
    <xf numFmtId="0" fontId="5" fillId="11" borderId="19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 wrapText="1"/>
    </xf>
    <xf numFmtId="0" fontId="0" fillId="3" borderId="3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center" vertical="center" textRotation="90" wrapText="1"/>
    </xf>
    <xf numFmtId="0" fontId="0" fillId="5" borderId="2" xfId="0" applyFill="1" applyBorder="1" applyAlignment="1">
      <alignment horizontal="center" vertical="center" textRotation="90" wrapText="1"/>
    </xf>
    <xf numFmtId="0" fontId="9" fillId="9" borderId="2" xfId="0" applyFont="1" applyFill="1" applyBorder="1" applyAlignment="1">
      <alignment horizontal="center" vertical="center" textRotation="90" wrapText="1"/>
    </xf>
    <xf numFmtId="0" fontId="0" fillId="9" borderId="2" xfId="0" applyFill="1" applyBorder="1" applyAlignment="1">
      <alignment horizontal="center" vertical="center" textRotation="90" wrapText="1"/>
    </xf>
    <xf numFmtId="0" fontId="0" fillId="9" borderId="3" xfId="0" applyFill="1" applyBorder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 textRotation="90" wrapText="1"/>
    </xf>
    <xf numFmtId="0" fontId="0" fillId="8" borderId="2" xfId="0" applyFill="1" applyBorder="1" applyAlignment="1">
      <alignment horizontal="center" vertical="center" textRotation="90" wrapText="1"/>
    </xf>
    <xf numFmtId="0" fontId="0" fillId="8" borderId="3" xfId="0" applyFill="1" applyBorder="1" applyAlignment="1">
      <alignment horizontal="center" vertical="center" textRotation="90" wrapText="1"/>
    </xf>
    <xf numFmtId="0" fontId="9" fillId="6" borderId="1" xfId="0" applyFont="1" applyFill="1" applyBorder="1" applyAlignment="1">
      <alignment horizontal="center" vertical="center" textRotation="90" wrapText="1"/>
    </xf>
    <xf numFmtId="0" fontId="9" fillId="6" borderId="2" xfId="0" applyFont="1" applyFill="1" applyBorder="1" applyAlignment="1">
      <alignment horizontal="center" vertical="center" textRotation="90" wrapText="1"/>
    </xf>
    <xf numFmtId="0" fontId="9" fillId="6" borderId="3" xfId="0" applyFont="1" applyFill="1" applyBorder="1" applyAlignment="1">
      <alignment horizontal="center" vertical="center" textRotation="90" wrapText="1"/>
    </xf>
    <xf numFmtId="0" fontId="0" fillId="6" borderId="1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3" xfId="0" applyFill="1" applyBorder="1" applyAlignment="1">
      <alignment horizontal="center" vertical="center" textRotation="90" wrapText="1"/>
    </xf>
    <xf numFmtId="0" fontId="9" fillId="4" borderId="1" xfId="0" applyFont="1" applyFill="1" applyBorder="1" applyAlignment="1">
      <alignment horizontal="center" vertical="center" textRotation="90" wrapText="1"/>
    </xf>
    <xf numFmtId="0" fontId="9" fillId="4" borderId="2" xfId="0" applyFont="1" applyFill="1" applyBorder="1" applyAlignment="1">
      <alignment horizontal="center" vertical="center" textRotation="90" wrapText="1"/>
    </xf>
    <xf numFmtId="0" fontId="9" fillId="4" borderId="3" xfId="0" applyFont="1" applyFill="1" applyBorder="1" applyAlignment="1">
      <alignment horizontal="center" vertical="center" textRotation="90" wrapText="1"/>
    </xf>
    <xf numFmtId="0" fontId="4" fillId="9" borderId="2" xfId="0" applyFont="1" applyFill="1" applyBorder="1" applyAlignment="1">
      <alignment horizontal="center" vertical="center" textRotation="90" wrapText="1"/>
    </xf>
    <xf numFmtId="0" fontId="0" fillId="7" borderId="15" xfId="0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vertical="center" textRotation="90"/>
    </xf>
    <xf numFmtId="0" fontId="5" fillId="7" borderId="2" xfId="0" applyFont="1" applyFill="1" applyBorder="1" applyAlignment="1">
      <alignment horizontal="center" vertical="center" textRotation="90"/>
    </xf>
    <xf numFmtId="0" fontId="5" fillId="7" borderId="3" xfId="0" applyFont="1" applyFill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7BE62"/>
      <color rgb="FF6A8ED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65"/>
  <sheetViews>
    <sheetView tabSelected="1" zoomScale="110" zoomScaleNormal="110" workbookViewId="0">
      <pane ySplit="7" topLeftCell="A8" activePane="bottomLeft" state="frozen"/>
      <selection pane="bottomLeft" activeCell="H53" sqref="H53"/>
    </sheetView>
  </sheetViews>
  <sheetFormatPr defaultRowHeight="14.4" x14ac:dyDescent="0.3"/>
  <cols>
    <col min="3" max="3" width="10.44140625" style="3" customWidth="1"/>
    <col min="4" max="4" width="11.6640625" style="3" customWidth="1"/>
    <col min="5" max="5" width="52.33203125" style="3" customWidth="1"/>
    <col min="6" max="6" width="10.5546875" style="4" customWidth="1"/>
    <col min="7" max="7" width="11.44140625" style="2" customWidth="1"/>
    <col min="8" max="8" width="8.88671875" style="2"/>
    <col min="9" max="9" width="11.109375" style="2" customWidth="1"/>
    <col min="10" max="10" width="16.33203125" style="38" customWidth="1"/>
    <col min="11" max="11" width="13.5546875" style="44" customWidth="1"/>
    <col min="13" max="13" width="11.5546875" bestFit="1" customWidth="1"/>
    <col min="14" max="14" width="10" style="2" customWidth="1"/>
    <col min="15" max="15" width="8.88671875" style="2"/>
    <col min="16" max="16" width="10.5546875" style="2" customWidth="1"/>
    <col min="17" max="17" width="8.88671875" style="36"/>
  </cols>
  <sheetData>
    <row r="1" spans="1:17" x14ac:dyDescent="0.3">
      <c r="A1" s="1" t="s">
        <v>73</v>
      </c>
    </row>
    <row r="2" spans="1:17" x14ac:dyDescent="0.3">
      <c r="A2" t="s">
        <v>0</v>
      </c>
    </row>
    <row r="4" spans="1:17" x14ac:dyDescent="0.3">
      <c r="A4" t="s">
        <v>65</v>
      </c>
    </row>
    <row r="6" spans="1:17" x14ac:dyDescent="0.3">
      <c r="C6" s="146" t="s">
        <v>29</v>
      </c>
      <c r="D6" s="147"/>
      <c r="E6" s="147"/>
      <c r="F6" s="147"/>
      <c r="G6" s="147"/>
      <c r="H6" s="147"/>
      <c r="I6" s="147"/>
      <c r="J6" s="147"/>
      <c r="K6" s="148"/>
      <c r="M6" s="132" t="s">
        <v>40</v>
      </c>
      <c r="N6" s="133"/>
      <c r="O6" s="133"/>
      <c r="P6" s="133"/>
      <c r="Q6" s="134"/>
    </row>
    <row r="7" spans="1:17" ht="32.4" customHeight="1" x14ac:dyDescent="0.3">
      <c r="C7" s="19" t="s">
        <v>4</v>
      </c>
      <c r="D7" s="20" t="s">
        <v>2</v>
      </c>
      <c r="E7" s="20" t="s">
        <v>1</v>
      </c>
      <c r="F7" s="21" t="s">
        <v>21</v>
      </c>
      <c r="G7" s="31" t="s">
        <v>3</v>
      </c>
      <c r="H7" s="106" t="s">
        <v>45</v>
      </c>
      <c r="I7" s="53" t="s">
        <v>39</v>
      </c>
      <c r="J7" s="67" t="s">
        <v>46</v>
      </c>
      <c r="K7" s="68" t="s">
        <v>47</v>
      </c>
      <c r="L7" s="50"/>
      <c r="M7" s="55" t="s">
        <v>38</v>
      </c>
      <c r="N7" s="69" t="s">
        <v>50</v>
      </c>
      <c r="O7" s="69" t="s">
        <v>51</v>
      </c>
      <c r="P7" s="69" t="s">
        <v>52</v>
      </c>
      <c r="Q7" s="54" t="s">
        <v>39</v>
      </c>
    </row>
    <row r="8" spans="1:17" ht="14.4" customHeight="1" x14ac:dyDescent="0.3">
      <c r="C8" s="149" t="s">
        <v>63</v>
      </c>
      <c r="D8" s="152" t="s">
        <v>8</v>
      </c>
      <c r="E8" s="5" t="s">
        <v>5</v>
      </c>
      <c r="F8" s="6" t="s">
        <v>22</v>
      </c>
      <c r="G8" s="107">
        <v>151.19999999999999</v>
      </c>
      <c r="H8" s="7"/>
      <c r="I8" s="7">
        <v>231</v>
      </c>
      <c r="J8" s="17">
        <f>SUM(G8*H8*I8)</f>
        <v>0</v>
      </c>
      <c r="K8" s="18">
        <f>SUM(J8/12)</f>
        <v>0</v>
      </c>
      <c r="L8" s="50"/>
      <c r="M8" s="123" t="s">
        <v>2</v>
      </c>
      <c r="N8" s="135">
        <v>126</v>
      </c>
      <c r="O8" s="138">
        <v>14</v>
      </c>
      <c r="P8" s="138">
        <v>91</v>
      </c>
      <c r="Q8" s="141">
        <f>SUM(N8:P8)</f>
        <v>231</v>
      </c>
    </row>
    <row r="9" spans="1:17" x14ac:dyDescent="0.3">
      <c r="C9" s="150"/>
      <c r="D9" s="153"/>
      <c r="E9" s="8" t="s">
        <v>6</v>
      </c>
      <c r="F9" s="9" t="s">
        <v>24</v>
      </c>
      <c r="G9" s="108">
        <v>15</v>
      </c>
      <c r="H9" s="10"/>
      <c r="I9" s="10">
        <v>231</v>
      </c>
      <c r="J9" s="39">
        <f t="shared" ref="J9:J58" si="0">SUM(G9*H9*I9)</f>
        <v>0</v>
      </c>
      <c r="K9" s="45">
        <f t="shared" ref="K9:K58" si="1">SUM(J9/12)</f>
        <v>0</v>
      </c>
      <c r="L9" s="50"/>
      <c r="M9" s="124"/>
      <c r="N9" s="136"/>
      <c r="O9" s="139"/>
      <c r="P9" s="139"/>
      <c r="Q9" s="142"/>
    </row>
    <row r="10" spans="1:17" ht="15.6" customHeight="1" x14ac:dyDescent="0.3">
      <c r="C10" s="150"/>
      <c r="D10" s="153"/>
      <c r="E10" s="105" t="s">
        <v>53</v>
      </c>
      <c r="F10" s="9" t="s">
        <v>23</v>
      </c>
      <c r="G10" s="108">
        <v>3</v>
      </c>
      <c r="H10" s="10"/>
      <c r="I10" s="10">
        <v>231</v>
      </c>
      <c r="J10" s="39">
        <f t="shared" si="0"/>
        <v>0</v>
      </c>
      <c r="K10" s="45">
        <f t="shared" si="1"/>
        <v>0</v>
      </c>
      <c r="L10" s="50"/>
      <c r="M10" s="124"/>
      <c r="N10" s="136"/>
      <c r="O10" s="139"/>
      <c r="P10" s="139"/>
      <c r="Q10" s="142"/>
    </row>
    <row r="11" spans="1:17" x14ac:dyDescent="0.3">
      <c r="C11" s="150"/>
      <c r="D11" s="153"/>
      <c r="E11" s="8" t="s">
        <v>28</v>
      </c>
      <c r="F11" s="9" t="s">
        <v>23</v>
      </c>
      <c r="G11" s="108">
        <v>15</v>
      </c>
      <c r="H11" s="10"/>
      <c r="I11" s="10">
        <v>231</v>
      </c>
      <c r="J11" s="39">
        <f t="shared" si="0"/>
        <v>0</v>
      </c>
      <c r="K11" s="45">
        <f t="shared" si="1"/>
        <v>0</v>
      </c>
      <c r="L11" s="50"/>
      <c r="M11" s="124"/>
      <c r="N11" s="136"/>
      <c r="O11" s="139"/>
      <c r="P11" s="139"/>
      <c r="Q11" s="142"/>
    </row>
    <row r="12" spans="1:17" x14ac:dyDescent="0.3">
      <c r="C12" s="150"/>
      <c r="D12" s="153"/>
      <c r="E12" s="12" t="s">
        <v>31</v>
      </c>
      <c r="F12" s="9" t="s">
        <v>24</v>
      </c>
      <c r="G12" s="108">
        <v>7</v>
      </c>
      <c r="H12" s="10"/>
      <c r="I12" s="10">
        <v>231</v>
      </c>
      <c r="J12" s="39">
        <f t="shared" si="0"/>
        <v>0</v>
      </c>
      <c r="K12" s="45">
        <f t="shared" si="1"/>
        <v>0</v>
      </c>
      <c r="L12" s="50"/>
      <c r="M12" s="124"/>
      <c r="N12" s="136"/>
      <c r="O12" s="139"/>
      <c r="P12" s="139"/>
      <c r="Q12" s="142"/>
    </row>
    <row r="13" spans="1:17" ht="13.2" customHeight="1" x14ac:dyDescent="0.3">
      <c r="C13" s="150"/>
      <c r="D13" s="153"/>
      <c r="E13" s="12" t="s">
        <v>13</v>
      </c>
      <c r="F13" s="22" t="s">
        <v>23</v>
      </c>
      <c r="G13" s="108">
        <v>9</v>
      </c>
      <c r="H13" s="10"/>
      <c r="I13" s="10">
        <v>231</v>
      </c>
      <c r="J13" s="39">
        <f t="shared" si="0"/>
        <v>0</v>
      </c>
      <c r="K13" s="45">
        <f t="shared" si="1"/>
        <v>0</v>
      </c>
      <c r="L13" s="50"/>
      <c r="M13" s="124"/>
      <c r="N13" s="136"/>
      <c r="O13" s="139"/>
      <c r="P13" s="139"/>
      <c r="Q13" s="142"/>
    </row>
    <row r="14" spans="1:17" x14ac:dyDescent="0.3">
      <c r="C14" s="150"/>
      <c r="D14" s="154"/>
      <c r="E14" s="23" t="s">
        <v>25</v>
      </c>
      <c r="F14" s="24" t="s">
        <v>23</v>
      </c>
      <c r="G14" s="109">
        <v>15</v>
      </c>
      <c r="H14" s="11"/>
      <c r="I14" s="11">
        <v>231</v>
      </c>
      <c r="J14" s="40">
        <f t="shared" si="0"/>
        <v>0</v>
      </c>
      <c r="K14" s="46">
        <f t="shared" si="1"/>
        <v>0</v>
      </c>
      <c r="L14" s="51"/>
      <c r="M14" s="125"/>
      <c r="N14" s="137"/>
      <c r="O14" s="140"/>
      <c r="P14" s="140"/>
      <c r="Q14" s="143"/>
    </row>
    <row r="15" spans="1:17" x14ac:dyDescent="0.3">
      <c r="C15" s="150"/>
      <c r="D15" s="155" t="s">
        <v>11</v>
      </c>
      <c r="E15" s="25" t="s">
        <v>7</v>
      </c>
      <c r="F15" s="26" t="s">
        <v>23</v>
      </c>
      <c r="G15" s="110">
        <v>15</v>
      </c>
      <c r="H15" s="27"/>
      <c r="I15" s="27">
        <v>52</v>
      </c>
      <c r="J15" s="41">
        <f t="shared" si="0"/>
        <v>0</v>
      </c>
      <c r="K15" s="47">
        <f t="shared" si="1"/>
        <v>0</v>
      </c>
      <c r="L15" s="52"/>
      <c r="M15" s="126" t="s">
        <v>2</v>
      </c>
      <c r="N15" s="135">
        <v>26</v>
      </c>
      <c r="O15" s="138">
        <v>7</v>
      </c>
      <c r="P15" s="138">
        <v>19</v>
      </c>
      <c r="Q15" s="141">
        <f>SUM(N15:P15)</f>
        <v>52</v>
      </c>
    </row>
    <row r="16" spans="1:17" x14ac:dyDescent="0.3">
      <c r="C16" s="150"/>
      <c r="D16" s="155"/>
      <c r="E16" s="12" t="s">
        <v>12</v>
      </c>
      <c r="F16" s="9" t="s">
        <v>23</v>
      </c>
      <c r="G16" s="108">
        <v>15</v>
      </c>
      <c r="H16" s="10"/>
      <c r="I16" s="10">
        <v>52</v>
      </c>
      <c r="J16" s="39">
        <f t="shared" si="0"/>
        <v>0</v>
      </c>
      <c r="K16" s="45">
        <f t="shared" si="1"/>
        <v>0</v>
      </c>
      <c r="L16" s="50"/>
      <c r="M16" s="127"/>
      <c r="N16" s="136"/>
      <c r="O16" s="139"/>
      <c r="P16" s="139"/>
      <c r="Q16" s="142"/>
    </row>
    <row r="17" spans="3:17" x14ac:dyDescent="0.3">
      <c r="C17" s="150"/>
      <c r="D17" s="155"/>
      <c r="E17" s="8" t="s">
        <v>15</v>
      </c>
      <c r="F17" s="9" t="s">
        <v>22</v>
      </c>
      <c r="G17" s="108">
        <v>250.7</v>
      </c>
      <c r="H17" s="10"/>
      <c r="I17" s="10">
        <v>52</v>
      </c>
      <c r="J17" s="39">
        <f t="shared" si="0"/>
        <v>0</v>
      </c>
      <c r="K17" s="45">
        <f t="shared" si="1"/>
        <v>0</v>
      </c>
      <c r="L17" s="50"/>
      <c r="M17" s="127"/>
      <c r="N17" s="136"/>
      <c r="O17" s="139"/>
      <c r="P17" s="139"/>
      <c r="Q17" s="142"/>
    </row>
    <row r="18" spans="3:17" x14ac:dyDescent="0.3">
      <c r="C18" s="150"/>
      <c r="D18" s="145"/>
      <c r="E18" s="13" t="s">
        <v>16</v>
      </c>
      <c r="F18" s="14" t="s">
        <v>54</v>
      </c>
      <c r="G18" s="109">
        <v>6.5</v>
      </c>
      <c r="H18" s="11"/>
      <c r="I18" s="11">
        <v>52</v>
      </c>
      <c r="J18" s="40">
        <f t="shared" si="0"/>
        <v>0</v>
      </c>
      <c r="K18" s="46">
        <f t="shared" si="1"/>
        <v>0</v>
      </c>
      <c r="L18" s="51"/>
      <c r="M18" s="128"/>
      <c r="N18" s="137"/>
      <c r="O18" s="140"/>
      <c r="P18" s="140"/>
      <c r="Q18" s="143"/>
    </row>
    <row r="19" spans="3:17" x14ac:dyDescent="0.3">
      <c r="C19" s="150"/>
      <c r="D19" s="165" t="s">
        <v>37</v>
      </c>
      <c r="E19" s="5" t="s">
        <v>33</v>
      </c>
      <c r="F19" s="6" t="s">
        <v>23</v>
      </c>
      <c r="G19" s="107">
        <v>8</v>
      </c>
      <c r="H19" s="7"/>
      <c r="I19" s="7">
        <v>10</v>
      </c>
      <c r="J19" s="17">
        <f t="shared" si="0"/>
        <v>0</v>
      </c>
      <c r="K19" s="37">
        <f t="shared" si="1"/>
        <v>0</v>
      </c>
      <c r="L19" s="52"/>
      <c r="M19" s="115" t="s">
        <v>2</v>
      </c>
      <c r="N19" s="135">
        <v>6</v>
      </c>
      <c r="O19" s="138">
        <v>0</v>
      </c>
      <c r="P19" s="138">
        <v>4</v>
      </c>
      <c r="Q19" s="141">
        <f>SUM(N19:P19)</f>
        <v>10</v>
      </c>
    </row>
    <row r="20" spans="3:17" ht="28.2" customHeight="1" x14ac:dyDescent="0.3">
      <c r="C20" s="150"/>
      <c r="D20" s="166"/>
      <c r="E20" s="8" t="s">
        <v>14</v>
      </c>
      <c r="F20" s="9" t="s">
        <v>23</v>
      </c>
      <c r="G20" s="108">
        <v>15</v>
      </c>
      <c r="H20" s="10"/>
      <c r="I20" s="10">
        <v>10</v>
      </c>
      <c r="J20" s="39">
        <f t="shared" si="0"/>
        <v>0</v>
      </c>
      <c r="K20" s="45">
        <f t="shared" si="1"/>
        <v>0</v>
      </c>
      <c r="L20" s="50"/>
      <c r="M20" s="116"/>
      <c r="N20" s="136"/>
      <c r="O20" s="139"/>
      <c r="P20" s="139"/>
      <c r="Q20" s="142"/>
    </row>
    <row r="21" spans="3:17" x14ac:dyDescent="0.3">
      <c r="C21" s="150"/>
      <c r="D21" s="167"/>
      <c r="E21" s="13" t="s">
        <v>74</v>
      </c>
      <c r="F21" s="14" t="s">
        <v>24</v>
      </c>
      <c r="G21" s="109">
        <v>6</v>
      </c>
      <c r="H21" s="11"/>
      <c r="I21" s="11">
        <v>10</v>
      </c>
      <c r="J21" s="40">
        <f t="shared" si="0"/>
        <v>0</v>
      </c>
      <c r="K21" s="46">
        <f t="shared" si="1"/>
        <v>0</v>
      </c>
      <c r="L21" s="51"/>
      <c r="M21" s="117"/>
      <c r="N21" s="137"/>
      <c r="O21" s="140"/>
      <c r="P21" s="140"/>
      <c r="Q21" s="143"/>
    </row>
    <row r="22" spans="3:17" ht="14.4" customHeight="1" x14ac:dyDescent="0.3">
      <c r="C22" s="150"/>
      <c r="D22" s="156" t="s">
        <v>42</v>
      </c>
      <c r="E22" s="25" t="s">
        <v>17</v>
      </c>
      <c r="F22" s="26" t="s">
        <v>24</v>
      </c>
      <c r="G22" s="110">
        <v>48</v>
      </c>
      <c r="H22" s="27"/>
      <c r="I22" s="27">
        <v>1</v>
      </c>
      <c r="J22" s="41">
        <f t="shared" si="0"/>
        <v>0</v>
      </c>
      <c r="K22" s="47">
        <f t="shared" si="1"/>
        <v>0</v>
      </c>
      <c r="L22" s="52"/>
      <c r="M22" s="129" t="s">
        <v>2</v>
      </c>
      <c r="N22" s="135"/>
      <c r="O22" s="138">
        <v>1</v>
      </c>
      <c r="P22" s="138"/>
      <c r="Q22" s="141">
        <f>SUM(N22:P22)</f>
        <v>1</v>
      </c>
    </row>
    <row r="23" spans="3:17" x14ac:dyDescent="0.3">
      <c r="C23" s="150"/>
      <c r="D23" s="157"/>
      <c r="E23" s="8" t="s">
        <v>18</v>
      </c>
      <c r="F23" s="9" t="s">
        <v>24</v>
      </c>
      <c r="G23" s="108">
        <v>43</v>
      </c>
      <c r="H23" s="10"/>
      <c r="I23" s="10">
        <v>1</v>
      </c>
      <c r="J23" s="39">
        <f t="shared" si="0"/>
        <v>0</v>
      </c>
      <c r="K23" s="45">
        <f t="shared" si="1"/>
        <v>0</v>
      </c>
      <c r="L23" s="50"/>
      <c r="M23" s="130"/>
      <c r="N23" s="136"/>
      <c r="O23" s="139"/>
      <c r="P23" s="139"/>
      <c r="Q23" s="142"/>
    </row>
    <row r="24" spans="3:17" ht="27.6" customHeight="1" x14ac:dyDescent="0.3">
      <c r="C24" s="150"/>
      <c r="D24" s="157"/>
      <c r="E24" s="8" t="s">
        <v>30</v>
      </c>
      <c r="F24" s="9" t="s">
        <v>22</v>
      </c>
      <c r="G24" s="108">
        <v>250.7</v>
      </c>
      <c r="H24" s="10"/>
      <c r="I24" s="10">
        <v>1</v>
      </c>
      <c r="J24" s="39">
        <f t="shared" si="0"/>
        <v>0</v>
      </c>
      <c r="K24" s="45">
        <f t="shared" si="1"/>
        <v>0</v>
      </c>
      <c r="L24" s="50"/>
      <c r="M24" s="130"/>
      <c r="N24" s="136"/>
      <c r="O24" s="139"/>
      <c r="P24" s="139"/>
      <c r="Q24" s="142"/>
    </row>
    <row r="25" spans="3:17" ht="12" customHeight="1" x14ac:dyDescent="0.3">
      <c r="C25" s="150"/>
      <c r="D25" s="157"/>
      <c r="E25" s="8" t="s">
        <v>32</v>
      </c>
      <c r="F25" s="9" t="s">
        <v>24</v>
      </c>
      <c r="G25" s="108">
        <v>78</v>
      </c>
      <c r="H25" s="10"/>
      <c r="I25" s="10">
        <v>1</v>
      </c>
      <c r="J25" s="39">
        <f t="shared" si="0"/>
        <v>0</v>
      </c>
      <c r="K25" s="45">
        <f t="shared" si="1"/>
        <v>0</v>
      </c>
      <c r="L25" s="50"/>
      <c r="M25" s="130"/>
      <c r="N25" s="136"/>
      <c r="O25" s="139"/>
      <c r="P25" s="139"/>
      <c r="Q25" s="142"/>
    </row>
    <row r="26" spans="3:17" x14ac:dyDescent="0.3">
      <c r="C26" s="150"/>
      <c r="D26" s="157"/>
      <c r="E26" s="8" t="s">
        <v>19</v>
      </c>
      <c r="F26" s="9" t="s">
        <v>24</v>
      </c>
      <c r="G26" s="108">
        <v>29</v>
      </c>
      <c r="H26" s="10"/>
      <c r="I26" s="10">
        <v>1</v>
      </c>
      <c r="J26" s="39">
        <f t="shared" si="0"/>
        <v>0</v>
      </c>
      <c r="K26" s="45">
        <f t="shared" si="1"/>
        <v>0</v>
      </c>
      <c r="L26" s="50"/>
      <c r="M26" s="130"/>
      <c r="N26" s="136"/>
      <c r="O26" s="139"/>
      <c r="P26" s="139"/>
      <c r="Q26" s="142"/>
    </row>
    <row r="27" spans="3:17" x14ac:dyDescent="0.3">
      <c r="C27" s="151"/>
      <c r="D27" s="158"/>
      <c r="E27" s="13" t="s">
        <v>20</v>
      </c>
      <c r="F27" s="14" t="s">
        <v>24</v>
      </c>
      <c r="G27" s="109">
        <v>24</v>
      </c>
      <c r="H27" s="11"/>
      <c r="I27" s="11">
        <v>1</v>
      </c>
      <c r="J27" s="40">
        <f t="shared" si="0"/>
        <v>0</v>
      </c>
      <c r="K27" s="46">
        <f t="shared" si="1"/>
        <v>0</v>
      </c>
      <c r="L27" s="51"/>
      <c r="M27" s="131"/>
      <c r="N27" s="137"/>
      <c r="O27" s="140"/>
      <c r="P27" s="140"/>
      <c r="Q27" s="143"/>
    </row>
    <row r="28" spans="3:17" ht="14.4" customHeight="1" x14ac:dyDescent="0.3">
      <c r="C28" s="168" t="s">
        <v>64</v>
      </c>
      <c r="D28" s="144" t="s">
        <v>66</v>
      </c>
      <c r="E28" s="5" t="s">
        <v>5</v>
      </c>
      <c r="F28" s="6" t="s">
        <v>22</v>
      </c>
      <c r="G28" s="107">
        <v>166.3</v>
      </c>
      <c r="H28" s="7"/>
      <c r="I28" s="7">
        <v>90</v>
      </c>
      <c r="J28" s="17">
        <f t="shared" si="0"/>
        <v>0</v>
      </c>
      <c r="K28" s="37">
        <f t="shared" si="1"/>
        <v>0</v>
      </c>
      <c r="L28" s="52"/>
      <c r="M28" s="123" t="s">
        <v>2</v>
      </c>
      <c r="N28" s="135">
        <v>52</v>
      </c>
      <c r="O28" s="138">
        <v>0</v>
      </c>
      <c r="P28" s="138">
        <v>38</v>
      </c>
      <c r="Q28" s="141">
        <f>SUM(N28:P28)</f>
        <v>90</v>
      </c>
    </row>
    <row r="29" spans="3:17" x14ac:dyDescent="0.3">
      <c r="C29" s="169"/>
      <c r="D29" s="155"/>
      <c r="E29" s="8" t="s">
        <v>6</v>
      </c>
      <c r="F29" s="9" t="s">
        <v>23</v>
      </c>
      <c r="G29" s="108">
        <v>1</v>
      </c>
      <c r="H29" s="10"/>
      <c r="I29" s="10">
        <v>90</v>
      </c>
      <c r="J29" s="39">
        <f t="shared" si="0"/>
        <v>0</v>
      </c>
      <c r="K29" s="45">
        <f t="shared" si="1"/>
        <v>0</v>
      </c>
      <c r="L29" s="50"/>
      <c r="M29" s="124"/>
      <c r="N29" s="136"/>
      <c r="O29" s="139"/>
      <c r="P29" s="139"/>
      <c r="Q29" s="142"/>
    </row>
    <row r="30" spans="3:17" x14ac:dyDescent="0.3">
      <c r="C30" s="169"/>
      <c r="D30" s="155"/>
      <c r="E30" s="8" t="s">
        <v>28</v>
      </c>
      <c r="F30" s="9" t="s">
        <v>23</v>
      </c>
      <c r="G30" s="108">
        <v>1</v>
      </c>
      <c r="H30" s="10"/>
      <c r="I30" s="10">
        <v>90</v>
      </c>
      <c r="J30" s="39">
        <f t="shared" si="0"/>
        <v>0</v>
      </c>
      <c r="K30" s="45">
        <f t="shared" si="1"/>
        <v>0</v>
      </c>
      <c r="L30" s="50"/>
      <c r="M30" s="124"/>
      <c r="N30" s="136"/>
      <c r="O30" s="139"/>
      <c r="P30" s="139"/>
      <c r="Q30" s="142"/>
    </row>
    <row r="31" spans="3:17" x14ac:dyDescent="0.3">
      <c r="C31" s="169"/>
      <c r="D31" s="155"/>
      <c r="E31" s="12" t="s">
        <v>31</v>
      </c>
      <c r="F31" s="9" t="s">
        <v>24</v>
      </c>
      <c r="G31" s="111"/>
      <c r="H31" s="111"/>
      <c r="I31" s="10">
        <v>90</v>
      </c>
      <c r="J31" s="39">
        <f t="shared" si="0"/>
        <v>0</v>
      </c>
      <c r="K31" s="45">
        <f t="shared" si="1"/>
        <v>0</v>
      </c>
      <c r="L31" s="50"/>
      <c r="M31" s="124"/>
      <c r="N31" s="136"/>
      <c r="O31" s="139"/>
      <c r="P31" s="139"/>
      <c r="Q31" s="142"/>
    </row>
    <row r="32" spans="3:17" ht="15" customHeight="1" x14ac:dyDescent="0.3">
      <c r="C32" s="169"/>
      <c r="D32" s="155"/>
      <c r="E32" s="12" t="s">
        <v>13</v>
      </c>
      <c r="F32" s="22" t="s">
        <v>23</v>
      </c>
      <c r="G32" s="108">
        <v>1</v>
      </c>
      <c r="H32" s="10"/>
      <c r="I32" s="10">
        <v>90</v>
      </c>
      <c r="J32" s="39">
        <f t="shared" si="0"/>
        <v>0</v>
      </c>
      <c r="K32" s="45">
        <f t="shared" si="1"/>
        <v>0</v>
      </c>
      <c r="L32" s="50"/>
      <c r="M32" s="124"/>
      <c r="N32" s="136"/>
      <c r="O32" s="139"/>
      <c r="P32" s="139"/>
      <c r="Q32" s="142"/>
    </row>
    <row r="33" spans="3:17" ht="13.95" customHeight="1" x14ac:dyDescent="0.3">
      <c r="C33" s="169"/>
      <c r="D33" s="155"/>
      <c r="E33" s="12" t="s">
        <v>25</v>
      </c>
      <c r="F33" s="22" t="s">
        <v>23</v>
      </c>
      <c r="G33" s="108">
        <v>1</v>
      </c>
      <c r="H33" s="10"/>
      <c r="I33" s="10">
        <v>90</v>
      </c>
      <c r="J33" s="39">
        <f t="shared" si="0"/>
        <v>0</v>
      </c>
      <c r="K33" s="45">
        <f t="shared" si="1"/>
        <v>0</v>
      </c>
      <c r="L33" s="50"/>
      <c r="M33" s="124"/>
      <c r="N33" s="136"/>
      <c r="O33" s="139"/>
      <c r="P33" s="139"/>
      <c r="Q33" s="142"/>
    </row>
    <row r="34" spans="3:17" ht="14.4" customHeight="1" x14ac:dyDescent="0.3">
      <c r="C34" s="169"/>
      <c r="D34" s="155"/>
      <c r="E34" s="8" t="s">
        <v>7</v>
      </c>
      <c r="F34" s="9" t="s">
        <v>23</v>
      </c>
      <c r="G34" s="108">
        <v>1</v>
      </c>
      <c r="H34" s="10"/>
      <c r="I34" s="10">
        <v>90</v>
      </c>
      <c r="J34" s="39">
        <f t="shared" si="0"/>
        <v>0</v>
      </c>
      <c r="K34" s="45">
        <f t="shared" si="1"/>
        <v>0</v>
      </c>
      <c r="L34" s="50"/>
      <c r="M34" s="124"/>
      <c r="N34" s="136"/>
      <c r="O34" s="139"/>
      <c r="P34" s="139"/>
      <c r="Q34" s="142"/>
    </row>
    <row r="35" spans="3:17" x14ac:dyDescent="0.3">
      <c r="C35" s="169"/>
      <c r="D35" s="155"/>
      <c r="E35" s="12" t="s">
        <v>12</v>
      </c>
      <c r="F35" s="9" t="s">
        <v>23</v>
      </c>
      <c r="G35" s="108">
        <v>1</v>
      </c>
      <c r="H35" s="10"/>
      <c r="I35" s="10">
        <v>90</v>
      </c>
      <c r="J35" s="39">
        <f t="shared" si="0"/>
        <v>0</v>
      </c>
      <c r="K35" s="45">
        <f t="shared" si="1"/>
        <v>0</v>
      </c>
      <c r="L35" s="50"/>
      <c r="M35" s="124"/>
      <c r="N35" s="136"/>
      <c r="O35" s="139"/>
      <c r="P35" s="139"/>
      <c r="Q35" s="142"/>
    </row>
    <row r="36" spans="3:17" x14ac:dyDescent="0.3">
      <c r="C36" s="169"/>
      <c r="D36" s="155"/>
      <c r="E36" s="8" t="s">
        <v>15</v>
      </c>
      <c r="F36" s="9" t="s">
        <v>22</v>
      </c>
      <c r="G36" s="111"/>
      <c r="H36" s="111"/>
      <c r="I36" s="10">
        <v>90</v>
      </c>
      <c r="J36" s="39">
        <f t="shared" si="0"/>
        <v>0</v>
      </c>
      <c r="K36" s="45">
        <f t="shared" si="1"/>
        <v>0</v>
      </c>
      <c r="L36" s="50"/>
      <c r="M36" s="124"/>
      <c r="N36" s="136"/>
      <c r="O36" s="139"/>
      <c r="P36" s="139"/>
      <c r="Q36" s="142"/>
    </row>
    <row r="37" spans="3:17" x14ac:dyDescent="0.3">
      <c r="C37" s="169"/>
      <c r="D37" s="145"/>
      <c r="E37" s="13" t="s">
        <v>16</v>
      </c>
      <c r="F37" s="14" t="s">
        <v>54</v>
      </c>
      <c r="G37" s="109">
        <v>4.2</v>
      </c>
      <c r="H37" s="11"/>
      <c r="I37" s="11">
        <v>90</v>
      </c>
      <c r="J37" s="40">
        <f t="shared" si="0"/>
        <v>0</v>
      </c>
      <c r="K37" s="46">
        <f t="shared" si="1"/>
        <v>0</v>
      </c>
      <c r="L37" s="51"/>
      <c r="M37" s="125"/>
      <c r="N37" s="137"/>
      <c r="O37" s="140"/>
      <c r="P37" s="140"/>
      <c r="Q37" s="143"/>
    </row>
    <row r="38" spans="3:17" ht="14.4" customHeight="1" x14ac:dyDescent="0.3">
      <c r="C38" s="169"/>
      <c r="D38" s="165" t="s">
        <v>37</v>
      </c>
      <c r="E38" s="5" t="s">
        <v>33</v>
      </c>
      <c r="F38" s="6" t="s">
        <v>23</v>
      </c>
      <c r="G38" s="107">
        <v>1</v>
      </c>
      <c r="H38" s="7"/>
      <c r="I38" s="7">
        <v>10</v>
      </c>
      <c r="J38" s="17">
        <f t="shared" si="0"/>
        <v>0</v>
      </c>
      <c r="K38" s="37">
        <f t="shared" si="1"/>
        <v>0</v>
      </c>
      <c r="L38" s="52"/>
      <c r="M38" s="126" t="s">
        <v>2</v>
      </c>
      <c r="N38" s="135">
        <v>6</v>
      </c>
      <c r="O38" s="138">
        <v>0</v>
      </c>
      <c r="P38" s="138">
        <v>4</v>
      </c>
      <c r="Q38" s="141">
        <f>SUM(N38:P38)</f>
        <v>10</v>
      </c>
    </row>
    <row r="39" spans="3:17" x14ac:dyDescent="0.3">
      <c r="C39" s="169"/>
      <c r="D39" s="166"/>
      <c r="E39" s="8" t="s">
        <v>14</v>
      </c>
      <c r="F39" s="9" t="s">
        <v>23</v>
      </c>
      <c r="G39" s="108">
        <v>1</v>
      </c>
      <c r="H39" s="10"/>
      <c r="I39" s="10">
        <v>10</v>
      </c>
      <c r="J39" s="39">
        <f t="shared" si="0"/>
        <v>0</v>
      </c>
      <c r="K39" s="45">
        <f t="shared" si="1"/>
        <v>0</v>
      </c>
      <c r="L39" s="50"/>
      <c r="M39" s="127"/>
      <c r="N39" s="136"/>
      <c r="O39" s="139"/>
      <c r="P39" s="139"/>
      <c r="Q39" s="142"/>
    </row>
    <row r="40" spans="3:17" x14ac:dyDescent="0.3">
      <c r="C40" s="169"/>
      <c r="D40" s="167"/>
      <c r="E40" s="13" t="s">
        <v>74</v>
      </c>
      <c r="F40" s="14" t="s">
        <v>24</v>
      </c>
      <c r="G40" s="109">
        <v>1</v>
      </c>
      <c r="H40" s="11"/>
      <c r="I40" s="11">
        <v>10</v>
      </c>
      <c r="J40" s="40">
        <f t="shared" si="0"/>
        <v>0</v>
      </c>
      <c r="K40" s="46">
        <f t="shared" si="1"/>
        <v>0</v>
      </c>
      <c r="L40" s="51"/>
      <c r="M40" s="128"/>
      <c r="N40" s="137"/>
      <c r="O40" s="140"/>
      <c r="P40" s="140"/>
      <c r="Q40" s="143"/>
    </row>
    <row r="41" spans="3:17" ht="14.4" customHeight="1" x14ac:dyDescent="0.3">
      <c r="C41" s="169"/>
      <c r="D41" s="156" t="s">
        <v>42</v>
      </c>
      <c r="E41" s="25" t="s">
        <v>17</v>
      </c>
      <c r="F41" s="26" t="s">
        <v>24</v>
      </c>
      <c r="G41" s="110">
        <v>6</v>
      </c>
      <c r="H41" s="27"/>
      <c r="I41" s="27">
        <v>1</v>
      </c>
      <c r="J41" s="41">
        <f t="shared" si="0"/>
        <v>0</v>
      </c>
      <c r="K41" s="47">
        <f t="shared" si="1"/>
        <v>0</v>
      </c>
      <c r="L41" s="52"/>
      <c r="M41" s="129" t="s">
        <v>2</v>
      </c>
      <c r="N41" s="135"/>
      <c r="O41" s="138">
        <v>1</v>
      </c>
      <c r="P41" s="138"/>
      <c r="Q41" s="141">
        <f>SUM(N41:P41)</f>
        <v>1</v>
      </c>
    </row>
    <row r="42" spans="3:17" x14ac:dyDescent="0.3">
      <c r="C42" s="169"/>
      <c r="D42" s="171"/>
      <c r="E42" s="25" t="s">
        <v>41</v>
      </c>
      <c r="F42" s="26" t="s">
        <v>23</v>
      </c>
      <c r="G42" s="112"/>
      <c r="H42" s="112"/>
      <c r="I42" s="27">
        <v>1</v>
      </c>
      <c r="J42" s="41">
        <f t="shared" si="0"/>
        <v>0</v>
      </c>
      <c r="K42" s="47">
        <f t="shared" si="1"/>
        <v>0</v>
      </c>
      <c r="L42" s="50"/>
      <c r="M42" s="130"/>
      <c r="N42" s="136"/>
      <c r="O42" s="139"/>
      <c r="P42" s="139"/>
      <c r="Q42" s="142"/>
    </row>
    <row r="43" spans="3:17" x14ac:dyDescent="0.3">
      <c r="C43" s="169"/>
      <c r="D43" s="157"/>
      <c r="E43" s="8" t="s">
        <v>18</v>
      </c>
      <c r="F43" s="9" t="s">
        <v>24</v>
      </c>
      <c r="G43" s="108">
        <v>6</v>
      </c>
      <c r="H43" s="10"/>
      <c r="I43" s="10">
        <v>1</v>
      </c>
      <c r="J43" s="39">
        <f t="shared" si="0"/>
        <v>0</v>
      </c>
      <c r="K43" s="45">
        <f t="shared" si="1"/>
        <v>0</v>
      </c>
      <c r="L43" s="50"/>
      <c r="M43" s="130"/>
      <c r="N43" s="136"/>
      <c r="O43" s="139"/>
      <c r="P43" s="139"/>
      <c r="Q43" s="142"/>
    </row>
    <row r="44" spans="3:17" ht="28.8" x14ac:dyDescent="0.3">
      <c r="C44" s="169"/>
      <c r="D44" s="157"/>
      <c r="E44" s="12" t="s">
        <v>30</v>
      </c>
      <c r="F44" s="9" t="s">
        <v>22</v>
      </c>
      <c r="G44" s="111"/>
      <c r="H44" s="111"/>
      <c r="I44" s="10">
        <v>1</v>
      </c>
      <c r="J44" s="39">
        <f t="shared" si="0"/>
        <v>0</v>
      </c>
      <c r="K44" s="45">
        <f t="shared" si="1"/>
        <v>0</v>
      </c>
      <c r="L44" s="50"/>
      <c r="M44" s="130"/>
      <c r="N44" s="136"/>
      <c r="O44" s="139"/>
      <c r="P44" s="139"/>
      <c r="Q44" s="142"/>
    </row>
    <row r="45" spans="3:17" x14ac:dyDescent="0.3">
      <c r="C45" s="169"/>
      <c r="D45" s="157"/>
      <c r="E45" s="12" t="s">
        <v>70</v>
      </c>
      <c r="F45" s="9" t="s">
        <v>24</v>
      </c>
      <c r="G45" s="108">
        <v>45</v>
      </c>
      <c r="H45" s="10"/>
      <c r="I45" s="10">
        <v>1</v>
      </c>
      <c r="J45" s="39">
        <f t="shared" si="0"/>
        <v>0</v>
      </c>
      <c r="K45" s="45">
        <f t="shared" si="1"/>
        <v>0</v>
      </c>
      <c r="L45" s="50"/>
      <c r="M45" s="130"/>
      <c r="N45" s="136"/>
      <c r="O45" s="139"/>
      <c r="P45" s="139"/>
      <c r="Q45" s="142"/>
    </row>
    <row r="46" spans="3:17" x14ac:dyDescent="0.3">
      <c r="C46" s="169"/>
      <c r="D46" s="157"/>
      <c r="E46" s="12" t="s">
        <v>19</v>
      </c>
      <c r="F46" s="9" t="s">
        <v>24</v>
      </c>
      <c r="G46" s="108">
        <v>13</v>
      </c>
      <c r="H46" s="10"/>
      <c r="I46" s="10">
        <v>1</v>
      </c>
      <c r="J46" s="39">
        <f t="shared" si="0"/>
        <v>0</v>
      </c>
      <c r="K46" s="45">
        <f t="shared" si="1"/>
        <v>0</v>
      </c>
      <c r="L46" s="50"/>
      <c r="M46" s="130"/>
      <c r="N46" s="136"/>
      <c r="O46" s="139"/>
      <c r="P46" s="139"/>
      <c r="Q46" s="142"/>
    </row>
    <row r="47" spans="3:17" x14ac:dyDescent="0.3">
      <c r="C47" s="170"/>
      <c r="D47" s="158"/>
      <c r="E47" s="23" t="s">
        <v>20</v>
      </c>
      <c r="F47" s="14" t="s">
        <v>24</v>
      </c>
      <c r="G47" s="109">
        <v>40</v>
      </c>
      <c r="H47" s="11"/>
      <c r="I47" s="11">
        <v>1</v>
      </c>
      <c r="J47" s="40">
        <f t="shared" si="0"/>
        <v>0</v>
      </c>
      <c r="K47" s="46">
        <f t="shared" si="1"/>
        <v>0</v>
      </c>
      <c r="L47" s="51"/>
      <c r="M47" s="131"/>
      <c r="N47" s="137"/>
      <c r="O47" s="140"/>
      <c r="P47" s="140"/>
      <c r="Q47" s="143"/>
    </row>
    <row r="48" spans="3:17" x14ac:dyDescent="0.3">
      <c r="C48" s="159" t="s">
        <v>10</v>
      </c>
      <c r="D48" s="152" t="s">
        <v>8</v>
      </c>
      <c r="E48" s="104" t="s">
        <v>27</v>
      </c>
      <c r="F48" s="6" t="s">
        <v>24</v>
      </c>
      <c r="G48" s="107">
        <v>13</v>
      </c>
      <c r="H48" s="7"/>
      <c r="I48" s="7">
        <v>231</v>
      </c>
      <c r="J48" s="17">
        <f t="shared" si="0"/>
        <v>0</v>
      </c>
      <c r="K48" s="37">
        <f t="shared" si="1"/>
        <v>0</v>
      </c>
      <c r="L48" s="52"/>
      <c r="M48" s="123" t="s">
        <v>2</v>
      </c>
      <c r="N48" s="135">
        <v>126</v>
      </c>
      <c r="O48" s="138">
        <v>14</v>
      </c>
      <c r="P48" s="138">
        <v>91</v>
      </c>
      <c r="Q48" s="141">
        <f>SUM(N48:P48)</f>
        <v>231</v>
      </c>
    </row>
    <row r="49" spans="1:17" x14ac:dyDescent="0.3">
      <c r="C49" s="160"/>
      <c r="D49" s="153"/>
      <c r="E49" s="12" t="s">
        <v>9</v>
      </c>
      <c r="F49" s="9" t="s">
        <v>24</v>
      </c>
      <c r="G49" s="108">
        <v>17</v>
      </c>
      <c r="H49" s="10"/>
      <c r="I49" s="10">
        <v>231</v>
      </c>
      <c r="J49" s="39">
        <f t="shared" si="0"/>
        <v>0</v>
      </c>
      <c r="K49" s="45">
        <f t="shared" si="1"/>
        <v>0</v>
      </c>
      <c r="L49" s="50"/>
      <c r="M49" s="124"/>
      <c r="N49" s="136"/>
      <c r="O49" s="139"/>
      <c r="P49" s="139"/>
      <c r="Q49" s="142"/>
    </row>
    <row r="50" spans="1:17" ht="29.4" customHeight="1" x14ac:dyDescent="0.3">
      <c r="C50" s="160"/>
      <c r="D50" s="153"/>
      <c r="E50" s="12" t="s">
        <v>71</v>
      </c>
      <c r="F50" s="9" t="s">
        <v>23</v>
      </c>
      <c r="G50" s="108">
        <v>11</v>
      </c>
      <c r="H50" s="10"/>
      <c r="I50" s="10">
        <v>231</v>
      </c>
      <c r="J50" s="39">
        <f t="shared" si="0"/>
        <v>0</v>
      </c>
      <c r="K50" s="45">
        <f t="shared" si="1"/>
        <v>0</v>
      </c>
      <c r="L50" s="50"/>
      <c r="M50" s="124"/>
      <c r="N50" s="136"/>
      <c r="O50" s="139"/>
      <c r="P50" s="139"/>
      <c r="Q50" s="142"/>
    </row>
    <row r="51" spans="1:17" x14ac:dyDescent="0.3">
      <c r="C51" s="160"/>
      <c r="D51" s="153"/>
      <c r="E51" s="12" t="s">
        <v>5</v>
      </c>
      <c r="F51" s="9" t="s">
        <v>22</v>
      </c>
      <c r="G51" s="108">
        <v>74</v>
      </c>
      <c r="H51" s="10"/>
      <c r="I51" s="10">
        <v>231</v>
      </c>
      <c r="J51" s="39">
        <f t="shared" si="0"/>
        <v>0</v>
      </c>
      <c r="K51" s="45">
        <f t="shared" si="1"/>
        <v>0</v>
      </c>
      <c r="L51" s="50"/>
      <c r="M51" s="124"/>
      <c r="N51" s="136"/>
      <c r="O51" s="139"/>
      <c r="P51" s="139"/>
      <c r="Q51" s="142"/>
    </row>
    <row r="52" spans="1:17" ht="43.2" x14ac:dyDescent="0.3">
      <c r="C52" s="160"/>
      <c r="D52" s="154"/>
      <c r="E52" s="23" t="s">
        <v>72</v>
      </c>
      <c r="F52" s="14" t="s">
        <v>23</v>
      </c>
      <c r="G52" s="109">
        <v>8</v>
      </c>
      <c r="H52" s="11"/>
      <c r="I52" s="10">
        <v>231</v>
      </c>
      <c r="J52" s="40">
        <f t="shared" si="0"/>
        <v>0</v>
      </c>
      <c r="K52" s="46">
        <f t="shared" si="1"/>
        <v>0</v>
      </c>
      <c r="L52" s="51"/>
      <c r="M52" s="125"/>
      <c r="N52" s="137"/>
      <c r="O52" s="140"/>
      <c r="P52" s="140"/>
      <c r="Q52" s="143"/>
    </row>
    <row r="53" spans="1:17" ht="22.2" customHeight="1" x14ac:dyDescent="0.3">
      <c r="C53" s="160"/>
      <c r="D53" s="144" t="s">
        <v>11</v>
      </c>
      <c r="E53" s="30" t="s">
        <v>34</v>
      </c>
      <c r="F53" s="15" t="s">
        <v>22</v>
      </c>
      <c r="G53" s="35">
        <v>90</v>
      </c>
      <c r="H53" s="16"/>
      <c r="I53" s="16">
        <v>52</v>
      </c>
      <c r="J53" s="42">
        <f t="shared" si="0"/>
        <v>0</v>
      </c>
      <c r="K53" s="48">
        <f t="shared" si="1"/>
        <v>0</v>
      </c>
      <c r="L53" s="52"/>
      <c r="M53" s="126" t="s">
        <v>2</v>
      </c>
      <c r="N53" s="135">
        <v>26</v>
      </c>
      <c r="O53" s="138">
        <v>7</v>
      </c>
      <c r="P53" s="138">
        <v>19</v>
      </c>
      <c r="Q53" s="141">
        <f>SUM(N53:P53)</f>
        <v>52</v>
      </c>
    </row>
    <row r="54" spans="1:17" ht="18" customHeight="1" x14ac:dyDescent="0.3">
      <c r="C54" s="160"/>
      <c r="D54" s="145"/>
      <c r="E54" s="8" t="s">
        <v>26</v>
      </c>
      <c r="F54" s="28" t="s">
        <v>24</v>
      </c>
      <c r="G54" s="113"/>
      <c r="H54" s="113"/>
      <c r="I54" s="29">
        <v>52</v>
      </c>
      <c r="J54" s="43">
        <f t="shared" si="0"/>
        <v>0</v>
      </c>
      <c r="K54" s="49">
        <f t="shared" si="1"/>
        <v>0</v>
      </c>
      <c r="L54" s="51"/>
      <c r="M54" s="128"/>
      <c r="N54" s="137"/>
      <c r="O54" s="140"/>
      <c r="P54" s="140"/>
      <c r="Q54" s="143"/>
    </row>
    <row r="55" spans="1:17" x14ac:dyDescent="0.3">
      <c r="C55" s="160"/>
      <c r="D55" s="162" t="s">
        <v>42</v>
      </c>
      <c r="E55" s="5" t="s">
        <v>17</v>
      </c>
      <c r="F55" s="6" t="s">
        <v>24</v>
      </c>
      <c r="G55" s="107">
        <v>8</v>
      </c>
      <c r="H55" s="7"/>
      <c r="I55" s="7">
        <v>1</v>
      </c>
      <c r="J55" s="17">
        <f t="shared" si="0"/>
        <v>0</v>
      </c>
      <c r="K55" s="37">
        <f t="shared" si="1"/>
        <v>0</v>
      </c>
      <c r="L55" s="52"/>
      <c r="M55" s="115" t="s">
        <v>2</v>
      </c>
      <c r="N55" s="135"/>
      <c r="O55" s="138">
        <v>1</v>
      </c>
      <c r="P55" s="138"/>
      <c r="Q55" s="141">
        <f>SUM(N55:P55)</f>
        <v>1</v>
      </c>
    </row>
    <row r="56" spans="1:17" x14ac:dyDescent="0.3">
      <c r="C56" s="160"/>
      <c r="D56" s="163"/>
      <c r="E56" s="8" t="s">
        <v>19</v>
      </c>
      <c r="F56" s="9" t="s">
        <v>24</v>
      </c>
      <c r="G56" s="108">
        <v>29</v>
      </c>
      <c r="H56" s="10"/>
      <c r="I56" s="10">
        <v>1</v>
      </c>
      <c r="J56" s="39">
        <f t="shared" si="0"/>
        <v>0</v>
      </c>
      <c r="K56" s="45">
        <f t="shared" si="1"/>
        <v>0</v>
      </c>
      <c r="L56" s="50"/>
      <c r="M56" s="116"/>
      <c r="N56" s="136"/>
      <c r="O56" s="139"/>
      <c r="P56" s="139"/>
      <c r="Q56" s="142"/>
    </row>
    <row r="57" spans="1:17" s="4" customFormat="1" x14ac:dyDescent="0.3">
      <c r="A57"/>
      <c r="B57"/>
      <c r="C57" s="161"/>
      <c r="D57" s="164"/>
      <c r="E57" s="13" t="s">
        <v>20</v>
      </c>
      <c r="F57" s="14" t="s">
        <v>24</v>
      </c>
      <c r="G57" s="109">
        <v>24</v>
      </c>
      <c r="H57" s="11"/>
      <c r="I57" s="11">
        <v>1</v>
      </c>
      <c r="J57" s="40">
        <f t="shared" si="0"/>
        <v>0</v>
      </c>
      <c r="K57" s="46">
        <f t="shared" si="1"/>
        <v>0</v>
      </c>
      <c r="L57" s="51"/>
      <c r="M57" s="117"/>
      <c r="N57" s="137"/>
      <c r="O57" s="140"/>
      <c r="P57" s="140"/>
      <c r="Q57" s="143"/>
    </row>
    <row r="58" spans="1:17" x14ac:dyDescent="0.3">
      <c r="C58" s="33" t="s">
        <v>35</v>
      </c>
      <c r="D58" s="32" t="s">
        <v>11</v>
      </c>
      <c r="E58" s="34" t="s">
        <v>36</v>
      </c>
      <c r="F58" s="15" t="s">
        <v>24</v>
      </c>
      <c r="G58" s="114"/>
      <c r="H58" s="114"/>
      <c r="I58" s="35">
        <v>52</v>
      </c>
      <c r="J58" s="42">
        <f t="shared" si="0"/>
        <v>0</v>
      </c>
      <c r="K58" s="48">
        <f t="shared" si="1"/>
        <v>0</v>
      </c>
      <c r="M58" s="56" t="s">
        <v>2</v>
      </c>
      <c r="N58" s="57">
        <v>26</v>
      </c>
      <c r="O58" s="58">
        <v>7</v>
      </c>
      <c r="P58" s="58">
        <v>19</v>
      </c>
      <c r="Q58" s="59">
        <f>SUM(N58:P58)</f>
        <v>52</v>
      </c>
    </row>
    <row r="60" spans="1:17" ht="17.399999999999999" customHeight="1" x14ac:dyDescent="0.3">
      <c r="C60" s="122" t="s">
        <v>48</v>
      </c>
      <c r="D60" s="122"/>
    </row>
    <row r="61" spans="1:17" ht="15" customHeight="1" x14ac:dyDescent="0.3">
      <c r="C61" s="118" t="s">
        <v>43</v>
      </c>
      <c r="D61" s="119"/>
      <c r="E61" s="60"/>
      <c r="F61" s="61"/>
      <c r="G61" s="62"/>
      <c r="H61" s="62"/>
      <c r="I61" s="62"/>
      <c r="J61" s="66">
        <f>SUM(J8:J58)</f>
        <v>0</v>
      </c>
      <c r="K61" s="64"/>
    </row>
    <row r="63" spans="1:17" ht="15" customHeight="1" x14ac:dyDescent="0.3">
      <c r="C63" s="118" t="s">
        <v>44</v>
      </c>
      <c r="D63" s="119"/>
      <c r="E63" s="60"/>
      <c r="F63" s="61"/>
      <c r="G63" s="62"/>
      <c r="H63" s="62"/>
      <c r="I63" s="62"/>
      <c r="J63" s="63"/>
      <c r="K63" s="65">
        <f>SUM(K8:K58)</f>
        <v>0</v>
      </c>
      <c r="M63" s="44"/>
    </row>
    <row r="65" spans="3:11" ht="28.95" customHeight="1" x14ac:dyDescent="0.3">
      <c r="C65" s="120" t="s">
        <v>49</v>
      </c>
      <c r="D65" s="121"/>
      <c r="E65" s="60"/>
      <c r="F65" s="61"/>
      <c r="G65" s="62"/>
      <c r="H65" s="62"/>
      <c r="I65" s="62"/>
      <c r="J65" s="63"/>
      <c r="K65" s="65">
        <f>SUM(K63*48)</f>
        <v>0</v>
      </c>
    </row>
  </sheetData>
  <mergeCells count="69">
    <mergeCell ref="N53:N54"/>
    <mergeCell ref="O53:O54"/>
    <mergeCell ref="P53:P54"/>
    <mergeCell ref="Q53:Q54"/>
    <mergeCell ref="N55:N57"/>
    <mergeCell ref="O55:O57"/>
    <mergeCell ref="P55:P57"/>
    <mergeCell ref="Q55:Q57"/>
    <mergeCell ref="N41:N47"/>
    <mergeCell ref="O41:O47"/>
    <mergeCell ref="P41:P47"/>
    <mergeCell ref="Q41:Q47"/>
    <mergeCell ref="N48:N52"/>
    <mergeCell ref="O48:O52"/>
    <mergeCell ref="P48:P52"/>
    <mergeCell ref="Q48:Q52"/>
    <mergeCell ref="N28:N37"/>
    <mergeCell ref="O28:O37"/>
    <mergeCell ref="P28:P37"/>
    <mergeCell ref="Q28:Q37"/>
    <mergeCell ref="N38:N40"/>
    <mergeCell ref="O38:O40"/>
    <mergeCell ref="P38:P40"/>
    <mergeCell ref="Q38:Q40"/>
    <mergeCell ref="Q19:Q21"/>
    <mergeCell ref="N22:N27"/>
    <mergeCell ref="O22:O27"/>
    <mergeCell ref="P22:P27"/>
    <mergeCell ref="Q22:Q27"/>
    <mergeCell ref="D53:D54"/>
    <mergeCell ref="C6:K6"/>
    <mergeCell ref="C8:C27"/>
    <mergeCell ref="D8:D14"/>
    <mergeCell ref="D15:D18"/>
    <mergeCell ref="D22:D27"/>
    <mergeCell ref="C48:C57"/>
    <mergeCell ref="D48:D52"/>
    <mergeCell ref="D55:D57"/>
    <mergeCell ref="D19:D21"/>
    <mergeCell ref="C28:C47"/>
    <mergeCell ref="D38:D40"/>
    <mergeCell ref="D41:D47"/>
    <mergeCell ref="D28:D37"/>
    <mergeCell ref="M6:Q6"/>
    <mergeCell ref="M8:M14"/>
    <mergeCell ref="M15:M18"/>
    <mergeCell ref="M19:M21"/>
    <mergeCell ref="M22:M27"/>
    <mergeCell ref="N8:N14"/>
    <mergeCell ref="O8:O14"/>
    <mergeCell ref="P8:P14"/>
    <mergeCell ref="Q8:Q14"/>
    <mergeCell ref="N15:N18"/>
    <mergeCell ref="O15:O18"/>
    <mergeCell ref="P15:P18"/>
    <mergeCell ref="Q15:Q18"/>
    <mergeCell ref="N19:N21"/>
    <mergeCell ref="O19:O21"/>
    <mergeCell ref="P19:P21"/>
    <mergeCell ref="M28:M37"/>
    <mergeCell ref="M38:M40"/>
    <mergeCell ref="M41:M47"/>
    <mergeCell ref="M48:M52"/>
    <mergeCell ref="M53:M54"/>
    <mergeCell ref="M55:M57"/>
    <mergeCell ref="C61:D61"/>
    <mergeCell ref="C63:D63"/>
    <mergeCell ref="C65:D65"/>
    <mergeCell ref="C60:D6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6"/>
  <sheetViews>
    <sheetView zoomScale="110" zoomScaleNormal="110" workbookViewId="0">
      <selection activeCell="J26" sqref="J26"/>
    </sheetView>
  </sheetViews>
  <sheetFormatPr defaultRowHeight="14.4" x14ac:dyDescent="0.3"/>
  <cols>
    <col min="3" max="3" width="12" customWidth="1"/>
    <col min="5" max="5" width="7.33203125" customWidth="1"/>
    <col min="6" max="6" width="2.44140625" customWidth="1"/>
    <col min="7" max="7" width="7.33203125" customWidth="1"/>
    <col min="10" max="10" width="14.6640625" style="4" customWidth="1"/>
    <col min="11" max="12" width="12.5546875" style="4" customWidth="1"/>
    <col min="13" max="13" width="34.6640625" style="3" customWidth="1"/>
    <col min="14" max="14" width="8.88671875" style="3"/>
  </cols>
  <sheetData>
    <row r="1" spans="1:14" x14ac:dyDescent="0.3">
      <c r="A1" s="1" t="s">
        <v>73</v>
      </c>
      <c r="C1" s="3"/>
      <c r="D1" s="3"/>
      <c r="E1" s="3"/>
    </row>
    <row r="2" spans="1:14" x14ac:dyDescent="0.3">
      <c r="A2" t="s">
        <v>0</v>
      </c>
      <c r="C2" s="3"/>
      <c r="D2" s="3"/>
      <c r="E2" s="3"/>
    </row>
    <row r="3" spans="1:14" x14ac:dyDescent="0.3">
      <c r="C3" s="3"/>
      <c r="D3" s="3"/>
      <c r="E3" s="3"/>
    </row>
    <row r="4" spans="1:14" x14ac:dyDescent="0.3">
      <c r="A4" t="s">
        <v>65</v>
      </c>
      <c r="C4" s="3"/>
      <c r="D4" s="3"/>
      <c r="E4" s="3"/>
    </row>
    <row r="6" spans="1:14" x14ac:dyDescent="0.3">
      <c r="C6" s="146" t="s">
        <v>57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8"/>
    </row>
    <row r="7" spans="1:14" x14ac:dyDescent="0.3">
      <c r="C7" s="70"/>
      <c r="D7" s="71"/>
      <c r="E7" s="71"/>
      <c r="F7" s="71"/>
      <c r="G7" s="71"/>
      <c r="H7" s="71"/>
      <c r="I7" s="96"/>
      <c r="J7" s="147"/>
      <c r="K7" s="147"/>
      <c r="L7" s="71"/>
      <c r="M7" s="71"/>
      <c r="N7" s="72"/>
    </row>
    <row r="8" spans="1:14" ht="59.4" customHeight="1" x14ac:dyDescent="0.3">
      <c r="C8" s="92" t="s">
        <v>4</v>
      </c>
      <c r="D8" s="69" t="s">
        <v>55</v>
      </c>
      <c r="E8" s="172" t="s">
        <v>61</v>
      </c>
      <c r="F8" s="172"/>
      <c r="G8" s="172"/>
      <c r="H8" s="69" t="s">
        <v>22</v>
      </c>
      <c r="I8" s="97" t="s">
        <v>68</v>
      </c>
      <c r="J8" s="69" t="s">
        <v>62</v>
      </c>
      <c r="K8" s="69" t="s">
        <v>56</v>
      </c>
      <c r="L8" s="103" t="s">
        <v>69</v>
      </c>
      <c r="M8" s="83" t="s">
        <v>59</v>
      </c>
      <c r="N8" s="68"/>
    </row>
    <row r="9" spans="1:14" x14ac:dyDescent="0.3">
      <c r="C9" s="173" t="s">
        <v>67</v>
      </c>
      <c r="D9" s="84">
        <v>2</v>
      </c>
      <c r="E9" s="85">
        <v>2.4700000000000002</v>
      </c>
      <c r="F9" s="86" t="s">
        <v>58</v>
      </c>
      <c r="G9" s="87">
        <v>2.5</v>
      </c>
      <c r="H9" s="7">
        <f>SUM(E9*G9)</f>
        <v>6.1750000000000007</v>
      </c>
      <c r="I9" s="99">
        <f t="shared" ref="I9:I15" si="0">SUM(D9*H9)</f>
        <v>12.350000000000001</v>
      </c>
      <c r="J9" s="6"/>
      <c r="K9" s="6" t="s">
        <v>58</v>
      </c>
      <c r="L9" s="93"/>
      <c r="M9" s="88"/>
      <c r="N9" s="89"/>
    </row>
    <row r="10" spans="1:14" x14ac:dyDescent="0.3">
      <c r="C10" s="174"/>
      <c r="D10" s="73">
        <v>2</v>
      </c>
      <c r="E10" s="77">
        <v>3.35</v>
      </c>
      <c r="F10" s="78" t="s">
        <v>58</v>
      </c>
      <c r="G10" s="79">
        <v>2.8</v>
      </c>
      <c r="H10" s="98">
        <f t="shared" ref="H10:H15" si="1">SUM(E10*G10)</f>
        <v>9.379999999999999</v>
      </c>
      <c r="I10" s="98">
        <f>SUM(D10*H10)</f>
        <v>18.759999999999998</v>
      </c>
      <c r="J10" s="9"/>
      <c r="K10" s="9" t="s">
        <v>58</v>
      </c>
      <c r="L10" s="94"/>
      <c r="M10" s="74"/>
      <c r="N10" s="90"/>
    </row>
    <row r="11" spans="1:14" x14ac:dyDescent="0.3">
      <c r="C11" s="174"/>
      <c r="D11" s="73">
        <v>2</v>
      </c>
      <c r="E11" s="77">
        <v>1.7</v>
      </c>
      <c r="F11" s="78" t="s">
        <v>58</v>
      </c>
      <c r="G11" s="79">
        <v>1.9</v>
      </c>
      <c r="H11" s="10">
        <f t="shared" si="1"/>
        <v>3.23</v>
      </c>
      <c r="I11" s="10">
        <f t="shared" si="0"/>
        <v>6.46</v>
      </c>
      <c r="J11" s="9"/>
      <c r="K11" s="9" t="s">
        <v>58</v>
      </c>
      <c r="L11" s="94"/>
      <c r="M11" s="74"/>
      <c r="N11" s="90"/>
    </row>
    <row r="12" spans="1:14" x14ac:dyDescent="0.3">
      <c r="C12" s="174"/>
      <c r="D12" s="73">
        <v>34</v>
      </c>
      <c r="E12" s="77">
        <v>0.9</v>
      </c>
      <c r="F12" s="78" t="s">
        <v>58</v>
      </c>
      <c r="G12" s="79">
        <v>1.9</v>
      </c>
      <c r="H12" s="10">
        <f t="shared" si="1"/>
        <v>1.71</v>
      </c>
      <c r="I12" s="98">
        <f t="shared" si="0"/>
        <v>58.14</v>
      </c>
      <c r="J12" s="9"/>
      <c r="K12" s="9" t="s">
        <v>58</v>
      </c>
      <c r="L12" s="94"/>
      <c r="M12" s="74"/>
      <c r="N12" s="90"/>
    </row>
    <row r="13" spans="1:14" x14ac:dyDescent="0.3">
      <c r="C13" s="174"/>
      <c r="D13" s="73">
        <v>6</v>
      </c>
      <c r="E13" s="77">
        <v>0.5</v>
      </c>
      <c r="F13" s="78" t="s">
        <v>58</v>
      </c>
      <c r="G13" s="79">
        <v>1.9</v>
      </c>
      <c r="H13" s="10">
        <f t="shared" si="1"/>
        <v>0.95</v>
      </c>
      <c r="I13" s="98">
        <f t="shared" si="0"/>
        <v>5.6999999999999993</v>
      </c>
      <c r="J13" s="9"/>
      <c r="K13" s="9" t="s">
        <v>58</v>
      </c>
      <c r="L13" s="94"/>
      <c r="M13" s="74"/>
      <c r="N13" s="90"/>
    </row>
    <row r="14" spans="1:14" x14ac:dyDescent="0.3">
      <c r="C14" s="174"/>
      <c r="D14" s="73">
        <v>8</v>
      </c>
      <c r="E14" s="77">
        <v>0.5</v>
      </c>
      <c r="F14" s="78" t="s">
        <v>58</v>
      </c>
      <c r="G14" s="79">
        <v>0.6</v>
      </c>
      <c r="H14" s="98">
        <f t="shared" si="1"/>
        <v>0.3</v>
      </c>
      <c r="I14" s="98">
        <f t="shared" si="0"/>
        <v>2.4</v>
      </c>
      <c r="J14" s="9"/>
      <c r="K14" s="9" t="s">
        <v>58</v>
      </c>
      <c r="L14" s="94"/>
      <c r="M14" s="74"/>
      <c r="N14" s="90"/>
    </row>
    <row r="15" spans="1:14" x14ac:dyDescent="0.3">
      <c r="C15" s="174"/>
      <c r="D15" s="73">
        <v>6</v>
      </c>
      <c r="E15" s="77">
        <v>0.9</v>
      </c>
      <c r="F15" s="78" t="s">
        <v>58</v>
      </c>
      <c r="G15" s="79">
        <v>0.9</v>
      </c>
      <c r="H15" s="10">
        <f t="shared" si="1"/>
        <v>0.81</v>
      </c>
      <c r="I15" s="10">
        <f t="shared" si="0"/>
        <v>4.8600000000000003</v>
      </c>
      <c r="J15" s="9"/>
      <c r="K15" s="9" t="s">
        <v>58</v>
      </c>
      <c r="L15" s="94"/>
      <c r="M15" s="74"/>
      <c r="N15" s="90"/>
    </row>
    <row r="16" spans="1:14" x14ac:dyDescent="0.3">
      <c r="C16" s="174"/>
      <c r="D16" s="73">
        <v>1</v>
      </c>
      <c r="E16" s="77"/>
      <c r="F16" s="78" t="s">
        <v>75</v>
      </c>
      <c r="G16" s="79"/>
      <c r="H16" s="10">
        <v>0.98</v>
      </c>
      <c r="I16" s="10">
        <v>0.98</v>
      </c>
      <c r="J16" s="9"/>
      <c r="K16" s="9" t="s">
        <v>58</v>
      </c>
      <c r="L16" s="94"/>
      <c r="M16" s="74"/>
      <c r="N16" s="90"/>
    </row>
    <row r="17" spans="3:14" x14ac:dyDescent="0.3">
      <c r="C17" s="174"/>
      <c r="D17" s="73">
        <v>1</v>
      </c>
      <c r="E17" s="77"/>
      <c r="F17" s="78" t="s">
        <v>76</v>
      </c>
      <c r="G17" s="79"/>
      <c r="H17" s="10">
        <v>1.04</v>
      </c>
      <c r="I17" s="10">
        <v>1.04</v>
      </c>
      <c r="J17" s="9"/>
      <c r="K17" s="9" t="s">
        <v>58</v>
      </c>
      <c r="L17" s="94"/>
      <c r="M17" s="74"/>
      <c r="N17" s="90"/>
    </row>
    <row r="18" spans="3:14" x14ac:dyDescent="0.3">
      <c r="C18" s="174"/>
      <c r="D18" s="73"/>
      <c r="E18" s="77"/>
      <c r="F18" s="78"/>
      <c r="G18" s="79"/>
      <c r="H18" s="10"/>
      <c r="I18" s="10"/>
      <c r="J18" s="9"/>
      <c r="K18" s="9"/>
      <c r="L18" s="94"/>
      <c r="M18" s="74"/>
      <c r="N18" s="90"/>
    </row>
    <row r="19" spans="3:14" x14ac:dyDescent="0.3">
      <c r="C19" s="175"/>
      <c r="D19" s="75"/>
      <c r="E19" s="80"/>
      <c r="F19" s="81"/>
      <c r="G19" s="82"/>
      <c r="H19" s="11"/>
      <c r="I19" s="11"/>
      <c r="J19" s="14"/>
      <c r="K19" s="14"/>
      <c r="L19" s="95"/>
      <c r="M19" s="76"/>
      <c r="N19" s="91"/>
    </row>
    <row r="20" spans="3:14" x14ac:dyDescent="0.3">
      <c r="D20" s="2"/>
      <c r="E20" s="2"/>
      <c r="F20" s="2"/>
      <c r="G20" s="2"/>
      <c r="H20" s="2"/>
      <c r="I20" s="2"/>
    </row>
    <row r="21" spans="3:14" x14ac:dyDescent="0.3">
      <c r="D21" s="2"/>
      <c r="E21" s="2"/>
      <c r="F21" s="2"/>
      <c r="G21" s="2"/>
      <c r="H21" s="2"/>
      <c r="I21" s="2"/>
    </row>
    <row r="22" spans="3:14" x14ac:dyDescent="0.3">
      <c r="C22" s="100" t="s">
        <v>60</v>
      </c>
      <c r="D22" s="101">
        <f>SUM(D9:D19)</f>
        <v>62</v>
      </c>
      <c r="E22" s="101"/>
      <c r="F22" s="101"/>
      <c r="G22" s="101"/>
      <c r="H22" s="101"/>
      <c r="I22" s="102">
        <f>SUM(I9:I19)</f>
        <v>110.69000000000003</v>
      </c>
    </row>
    <row r="23" spans="3:14" x14ac:dyDescent="0.3">
      <c r="D23" s="2"/>
      <c r="E23" s="2"/>
      <c r="F23" s="2"/>
      <c r="G23" s="2"/>
      <c r="H23" s="2"/>
      <c r="I23" s="2"/>
    </row>
    <row r="24" spans="3:14" x14ac:dyDescent="0.3">
      <c r="D24" s="2"/>
      <c r="E24" s="2"/>
      <c r="F24" s="2"/>
      <c r="G24" s="2"/>
      <c r="H24" s="2"/>
      <c r="I24" s="2"/>
    </row>
    <row r="25" spans="3:14" x14ac:dyDescent="0.3">
      <c r="D25" s="2"/>
      <c r="E25" s="2"/>
      <c r="F25" s="2"/>
      <c r="G25" s="2"/>
      <c r="H25" s="2"/>
      <c r="I25" s="2"/>
    </row>
    <row r="26" spans="3:14" x14ac:dyDescent="0.3">
      <c r="D26" s="2"/>
      <c r="E26" s="2"/>
      <c r="F26" s="2"/>
      <c r="G26" s="2"/>
      <c r="H26" s="2"/>
      <c r="I26" s="2"/>
    </row>
  </sheetData>
  <mergeCells count="4">
    <mergeCell ref="C6:N6"/>
    <mergeCell ref="J7:K7"/>
    <mergeCell ref="E8:G8"/>
    <mergeCell ref="C9:C1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Třebíč</vt:lpstr>
      <vt:lpstr>Okna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2022-09-20T10:45:13Z</dcterms:modified>
</cp:coreProperties>
</file>